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Budget\Budget\Budget Development 2025-2026\"/>
    </mc:Choice>
  </mc:AlternateContent>
  <xr:revisionPtr revIDLastSave="0" documentId="13_ncr:1_{665FB1D9-68E9-4D9F-A895-F9245D6B5391}" xr6:coauthVersionLast="47" xr6:coauthVersionMax="47" xr10:uidLastSave="{00000000-0000-0000-0000-000000000000}"/>
  <bookViews>
    <workbookView xWindow="4350" yWindow="1890" windowWidth="19905" windowHeight="11295" xr2:uid="{00000000-000D-0000-FFFF-FFFF00000000}"/>
  </bookViews>
  <sheets>
    <sheet name="Salary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2" i="1"/>
  <c r="I35" i="1" l="1"/>
  <c r="D34" i="1" l="1"/>
  <c r="D30" i="1"/>
  <c r="I26" i="1"/>
  <c r="I25" i="1"/>
  <c r="I24" i="1"/>
  <c r="D24" i="1"/>
  <c r="I23" i="1"/>
  <c r="I22" i="1"/>
  <c r="I16" i="1"/>
  <c r="D16" i="1"/>
  <c r="I10" i="1"/>
  <c r="I9" i="1"/>
  <c r="D9" i="1"/>
  <c r="I8" i="1"/>
  <c r="D8" i="1"/>
  <c r="I7" i="1"/>
  <c r="D7" i="1"/>
  <c r="I6" i="1"/>
  <c r="D6" i="1"/>
  <c r="I5" i="1"/>
  <c r="D5" i="1"/>
  <c r="I28" i="1" l="1"/>
  <c r="I17" i="1"/>
  <c r="I18" i="1" s="1"/>
  <c r="D17" i="1"/>
  <c r="D18" i="1" s="1"/>
  <c r="D11" i="1"/>
  <c r="I12" i="1"/>
</calcChain>
</file>

<file path=xl/sharedStrings.xml><?xml version="1.0" encoding="utf-8"?>
<sst xmlns="http://schemas.openxmlformats.org/spreadsheetml/2006/main" count="99" uniqueCount="68">
  <si>
    <t xml:space="preserve"> </t>
  </si>
  <si>
    <t>1XX0</t>
  </si>
  <si>
    <t>1XX0 / 2XX0</t>
  </si>
  <si>
    <t>OBJECT</t>
  </si>
  <si>
    <t>%</t>
  </si>
  <si>
    <t>CERT STRS</t>
  </si>
  <si>
    <t>CERT/CLASS PERS</t>
  </si>
  <si>
    <t>STRS</t>
  </si>
  <si>
    <t>3201 / 3202</t>
  </si>
  <si>
    <t>PERS DIRECT</t>
  </si>
  <si>
    <t>M/C</t>
  </si>
  <si>
    <t>3311 / 3312</t>
  </si>
  <si>
    <t>FICA</t>
  </si>
  <si>
    <t>SUI</t>
  </si>
  <si>
    <t>3331 / 3332</t>
  </si>
  <si>
    <t>W/C</t>
  </si>
  <si>
    <t>3501 / 3502</t>
  </si>
  <si>
    <t>3701/3702</t>
  </si>
  <si>
    <t>OPEB 1</t>
  </si>
  <si>
    <t>3601 / 3602</t>
  </si>
  <si>
    <t>TOTAL</t>
  </si>
  <si>
    <t>H &amp; W</t>
  </si>
  <si>
    <t>3411 / 3412</t>
  </si>
  <si>
    <t>SALARY</t>
  </si>
  <si>
    <t>BENEFITS</t>
  </si>
  <si>
    <t>EXTRA DUTY</t>
  </si>
  <si>
    <t xml:space="preserve"> ARS 1XX0 or 2XX0</t>
  </si>
  <si>
    <t>3351 / 3352</t>
  </si>
  <si>
    <t>ARS</t>
  </si>
  <si>
    <t>CERT TOTAL</t>
  </si>
  <si>
    <t>FIND W/OUT BENEFITS</t>
  </si>
  <si>
    <t>CLASS TOTAL - PERS</t>
  </si>
  <si>
    <t>CERT /CLASS TOTAL - ARS</t>
  </si>
  <si>
    <t xml:space="preserve">   CALCULATE GROSS FOR TEACHER X-DUTY</t>
  </si>
  <si>
    <t>Which Object Code to use in my PSR?</t>
  </si>
  <si>
    <t>Certificated</t>
  </si>
  <si>
    <t>1X10</t>
  </si>
  <si>
    <t>New/ Change to Position</t>
  </si>
  <si>
    <t>1X20</t>
  </si>
  <si>
    <t>Non- Contracted employee doing a special assignment paid on an hourly basis</t>
  </si>
  <si>
    <t>Example- Using a retired or substitute employee to provide tutoring after school.</t>
  </si>
  <si>
    <t>1X30</t>
  </si>
  <si>
    <t>Contracted(REA)employee working extra hours on a special assignment</t>
  </si>
  <si>
    <t>Example- Paying a teacher 4 hours on a Saturday to attend professional development.</t>
  </si>
  <si>
    <t>1X40</t>
  </si>
  <si>
    <t>Substituting for an absent employee or vacant position.  This may be performed by a substitute employee</t>
  </si>
  <si>
    <t xml:space="preserve"> or a contracted employee during non-work hours. </t>
  </si>
  <si>
    <t>Example- Paying a substitute employee to cover a teacher on an extended leave.</t>
  </si>
  <si>
    <t>Classified</t>
  </si>
  <si>
    <t>2X10</t>
  </si>
  <si>
    <t>2X20</t>
  </si>
  <si>
    <t>Non- Contracted Employee doing a special assignment paid on an hourly basis</t>
  </si>
  <si>
    <t>Example- An Bilingual Instruction Aide Substitute attending an ELAC meeting to do translation for parents.</t>
  </si>
  <si>
    <t>2X30</t>
  </si>
  <si>
    <t>Contracted(CSEA) Employee working extra hours on a special assignment up to an 8 hour workday (reg. hours+ extra duty= 8 hours)</t>
  </si>
  <si>
    <t>Example- Paying the bilingual instructional aide 2 hours daily to do additional tutoring during school hours ( 4hrs position+ 2hrs extra&lt; 8 hours)</t>
  </si>
  <si>
    <t>2X33</t>
  </si>
  <si>
    <t>Time worked in a day in excess of 8 hours</t>
  </si>
  <si>
    <t>2X40</t>
  </si>
  <si>
    <t>Example- The morning Instruction Aide II covers the afternoon Instructional Aide II vacant position.</t>
  </si>
  <si>
    <t>HEALTH AND WELFARE</t>
  </si>
  <si>
    <t xml:space="preserve">The full implementation of the Affordable Care Act in 2016-2017 requires that any position over 6 hours be granted health and welfare </t>
  </si>
  <si>
    <t xml:space="preserve">benefits.  If you are requesting a new position or replacing a position greater than 6 hours, include the total cost of health and welfare benefits </t>
  </si>
  <si>
    <t xml:space="preserve">in the H&amp;W box. </t>
  </si>
  <si>
    <t xml:space="preserve">   CALCULATE GROSS FOR GEN ED TEACHER SUBS</t>
  </si>
  <si>
    <t xml:space="preserve">   CALCULATE GROSS FOR SPED TEACHER SUBS</t>
  </si>
  <si>
    <t>x 55.52</t>
  </si>
  <si>
    <t>2025/2026 SALARY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</si>
</sst>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000"/>
  </numFmts>
  <fonts count="17" x14ac:knownFonts="1">
    <font>
      <sz val="11"/>
      <color theme="1"/>
      <name val="Calibri"/>
      <scheme val="minor"/>
    </font>
    <font>
      <b/>
      <sz val="22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FF0000"/>
      <name val="Calibri"/>
      <family val="2"/>
    </font>
    <font>
      <i/>
      <sz val="11"/>
      <color rgb="FFFF0000"/>
      <name val="Calibri"/>
      <family val="2"/>
    </font>
    <font>
      <sz val="11"/>
      <color indexed="8"/>
      <name val="Calibri"/>
      <family val="2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7" fontId="3" fillId="3" borderId="5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2" borderId="4" xfId="0" applyFont="1" applyFill="1" applyBorder="1"/>
    <xf numFmtId="43" fontId="2" fillId="0" borderId="0" xfId="0" applyNumberFormat="1" applyFont="1"/>
    <xf numFmtId="3" fontId="6" fillId="0" borderId="0" xfId="0" applyNumberFormat="1" applyFont="1"/>
    <xf numFmtId="3" fontId="2" fillId="0" borderId="0" xfId="0" applyNumberFormat="1" applyFont="1"/>
    <xf numFmtId="0" fontId="7" fillId="0" borderId="2" xfId="0" applyFont="1" applyBorder="1"/>
    <xf numFmtId="0" fontId="5" fillId="0" borderId="2" xfId="0" applyFont="1" applyBorder="1"/>
    <xf numFmtId="43" fontId="5" fillId="0" borderId="2" xfId="0" applyNumberFormat="1" applyFont="1" applyBorder="1"/>
    <xf numFmtId="0" fontId="5" fillId="0" borderId="5" xfId="0" applyFont="1" applyBorder="1"/>
    <xf numFmtId="43" fontId="5" fillId="0" borderId="5" xfId="0" applyNumberFormat="1" applyFont="1" applyBorder="1"/>
    <xf numFmtId="3" fontId="3" fillId="0" borderId="0" xfId="0" applyNumberFormat="1" applyFont="1" applyAlignment="1">
      <alignment horizontal="center"/>
    </xf>
    <xf numFmtId="0" fontId="7" fillId="0" borderId="7" xfId="0" applyFont="1" applyBorder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5" fillId="0" borderId="8" xfId="0" applyNumberFormat="1" applyFont="1" applyBorder="1"/>
    <xf numFmtId="9" fontId="2" fillId="0" borderId="0" xfId="0" applyNumberFormat="1" applyFont="1"/>
    <xf numFmtId="0" fontId="7" fillId="0" borderId="7" xfId="0" applyFont="1" applyBorder="1" applyAlignment="1">
      <alignment horizontal="right"/>
    </xf>
    <xf numFmtId="164" fontId="5" fillId="0" borderId="9" xfId="0" applyNumberFormat="1" applyFont="1" applyBorder="1"/>
    <xf numFmtId="0" fontId="5" fillId="0" borderId="9" xfId="0" applyFont="1" applyBorder="1"/>
    <xf numFmtId="43" fontId="5" fillId="0" borderId="9" xfId="0" applyNumberFormat="1" applyFont="1" applyBorder="1"/>
    <xf numFmtId="43" fontId="8" fillId="0" borderId="0" xfId="0" applyNumberFormat="1" applyFont="1"/>
    <xf numFmtId="37" fontId="2" fillId="0" borderId="0" xfId="0" applyNumberFormat="1" applyFont="1"/>
    <xf numFmtId="43" fontId="2" fillId="0" borderId="7" xfId="0" applyNumberFormat="1" applyFont="1" applyBorder="1"/>
    <xf numFmtId="0" fontId="5" fillId="0" borderId="10" xfId="0" applyFont="1" applyBorder="1"/>
    <xf numFmtId="3" fontId="2" fillId="0" borderId="0" xfId="0" applyNumberFormat="1" applyFont="1" applyAlignment="1">
      <alignment horizontal="right"/>
    </xf>
    <xf numFmtId="164" fontId="5" fillId="0" borderId="8" xfId="0" applyNumberFormat="1" applyFont="1" applyBorder="1"/>
    <xf numFmtId="3" fontId="5" fillId="0" borderId="7" xfId="0" applyNumberFormat="1" applyFont="1" applyBorder="1"/>
    <xf numFmtId="0" fontId="5" fillId="0" borderId="11" xfId="0" applyFont="1" applyBorder="1"/>
    <xf numFmtId="43" fontId="5" fillId="0" borderId="11" xfId="0" applyNumberFormat="1" applyFont="1" applyBorder="1"/>
    <xf numFmtId="0" fontId="7" fillId="0" borderId="11" xfId="0" applyFont="1" applyBorder="1"/>
    <xf numFmtId="3" fontId="5" fillId="0" borderId="12" xfId="0" applyNumberFormat="1" applyFont="1" applyBorder="1"/>
    <xf numFmtId="0" fontId="5" fillId="0" borderId="12" xfId="0" applyFont="1" applyBorder="1"/>
    <xf numFmtId="43" fontId="5" fillId="4" borderId="12" xfId="0" applyNumberFormat="1" applyFont="1" applyFill="1" applyBorder="1"/>
    <xf numFmtId="43" fontId="5" fillId="0" borderId="0" xfId="0" applyNumberFormat="1" applyFont="1"/>
    <xf numFmtId="0" fontId="7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right"/>
    </xf>
    <xf numFmtId="43" fontId="2" fillId="0" borderId="13" xfId="0" applyNumberFormat="1" applyFont="1" applyBorder="1"/>
    <xf numFmtId="0" fontId="3" fillId="0" borderId="0" xfId="0" applyFont="1"/>
    <xf numFmtId="0" fontId="11" fillId="0" borderId="0" xfId="0" applyFont="1"/>
    <xf numFmtId="43" fontId="5" fillId="0" borderId="14" xfId="0" applyNumberFormat="1" applyFont="1" applyBorder="1"/>
    <xf numFmtId="43" fontId="2" fillId="0" borderId="14" xfId="0" applyNumberFormat="1" applyFont="1" applyBorder="1"/>
    <xf numFmtId="43" fontId="9" fillId="0" borderId="0" xfId="0" applyNumberFormat="1" applyFont="1"/>
    <xf numFmtId="0" fontId="3" fillId="0" borderId="15" xfId="0" applyFont="1" applyBorder="1"/>
    <xf numFmtId="0" fontId="11" fillId="0" borderId="16" xfId="0" applyFont="1" applyBorder="1"/>
    <xf numFmtId="43" fontId="5" fillId="0" borderId="17" xfId="0" applyNumberFormat="1" applyFont="1" applyBorder="1"/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2" fillId="2" borderId="19" xfId="0" applyFont="1" applyFill="1" applyBorder="1"/>
    <xf numFmtId="43" fontId="3" fillId="3" borderId="17" xfId="0" applyNumberFormat="1" applyFont="1" applyFill="1" applyBorder="1"/>
    <xf numFmtId="0" fontId="5" fillId="0" borderId="20" xfId="0" applyFont="1" applyBorder="1"/>
    <xf numFmtId="0" fontId="5" fillId="0" borderId="3" xfId="0" applyFont="1" applyBorder="1"/>
    <xf numFmtId="0" fontId="3" fillId="0" borderId="21" xfId="0" applyFont="1" applyBorder="1"/>
    <xf numFmtId="43" fontId="3" fillId="3" borderId="22" xfId="0" applyNumberFormat="1" applyFont="1" applyFill="1" applyBorder="1"/>
    <xf numFmtId="43" fontId="3" fillId="0" borderId="8" xfId="0" applyNumberFormat="1" applyFont="1" applyBorder="1"/>
    <xf numFmtId="0" fontId="5" fillId="0" borderId="21" xfId="0" applyFont="1" applyBorder="1"/>
    <xf numFmtId="0" fontId="7" fillId="0" borderId="9" xfId="0" applyFont="1" applyBorder="1"/>
    <xf numFmtId="43" fontId="5" fillId="0" borderId="12" xfId="0" applyNumberFormat="1" applyFont="1" applyBorder="1"/>
    <xf numFmtId="0" fontId="3" fillId="0" borderId="16" xfId="0" applyFont="1" applyBorder="1"/>
    <xf numFmtId="43" fontId="3" fillId="0" borderId="17" xfId="0" applyNumberFormat="1" applyFont="1" applyBorder="1"/>
    <xf numFmtId="0" fontId="3" fillId="0" borderId="20" xfId="0" applyFont="1" applyBorder="1"/>
    <xf numFmtId="0" fontId="3" fillId="0" borderId="3" xfId="0" applyFont="1" applyBorder="1"/>
    <xf numFmtId="43" fontId="3" fillId="0" borderId="5" xfId="0" applyNumberFormat="1" applyFont="1" applyBorder="1"/>
    <xf numFmtId="37" fontId="3" fillId="3" borderId="23" xfId="0" applyNumberFormat="1" applyFont="1" applyFill="1" applyBorder="1"/>
    <xf numFmtId="44" fontId="3" fillId="0" borderId="24" xfId="0" applyNumberFormat="1" applyFont="1" applyBorder="1"/>
    <xf numFmtId="0" fontId="2" fillId="0" borderId="24" xfId="0" applyFont="1" applyBorder="1"/>
    <xf numFmtId="43" fontId="3" fillId="0" borderId="25" xfId="0" applyNumberFormat="1" applyFont="1" applyBorder="1"/>
    <xf numFmtId="0" fontId="5" fillId="0" borderId="26" xfId="0" applyFont="1" applyBorder="1"/>
    <xf numFmtId="0" fontId="5" fillId="0" borderId="27" xfId="0" applyFont="1" applyBorder="1"/>
    <xf numFmtId="0" fontId="8" fillId="0" borderId="0" xfId="0" applyFont="1"/>
    <xf numFmtId="0" fontId="14" fillId="0" borderId="0" xfId="0" applyFont="1"/>
    <xf numFmtId="0" fontId="0" fillId="0" borderId="0" xfId="0" applyFont="1" applyAlignment="1"/>
    <xf numFmtId="0" fontId="15" fillId="0" borderId="28" xfId="0" applyFont="1" applyBorder="1"/>
    <xf numFmtId="0" fontId="15" fillId="0" borderId="29" xfId="0" applyFont="1" applyBorder="1"/>
    <xf numFmtId="165" fontId="15" fillId="0" borderId="29" xfId="0" applyNumberFormat="1" applyFont="1" applyBorder="1"/>
    <xf numFmtId="164" fontId="15" fillId="0" borderId="29" xfId="0" applyNumberFormat="1" applyFont="1" applyBorder="1"/>
    <xf numFmtId="164" fontId="15" fillId="0" borderId="30" xfId="0" applyNumberFormat="1" applyFont="1" applyBorder="1"/>
    <xf numFmtId="165" fontId="15" fillId="0" borderId="31" xfId="0" applyNumberFormat="1" applyFont="1" applyBorder="1"/>
    <xf numFmtId="0" fontId="15" fillId="0" borderId="30" xfId="0" applyFont="1" applyBorder="1"/>
    <xf numFmtId="0" fontId="15" fillId="0" borderId="31" xfId="0" applyFont="1" applyBorder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abSelected="1" workbookViewId="0">
      <selection activeCell="K34" sqref="K34"/>
    </sheetView>
  </sheetViews>
  <sheetFormatPr defaultColWidth="14.42578125" defaultRowHeight="15" customHeight="1" x14ac:dyDescent="0.25"/>
  <cols>
    <col min="1" max="1" width="11.42578125" style="2" customWidth="1"/>
    <col min="2" max="2" width="10.42578125" style="2" customWidth="1"/>
    <col min="3" max="3" width="16.42578125" style="2" customWidth="1"/>
    <col min="4" max="4" width="16.85546875" style="2" customWidth="1"/>
    <col min="5" max="5" width="23" style="2" customWidth="1"/>
    <col min="6" max="6" width="10.42578125" style="2" customWidth="1"/>
    <col min="7" max="7" width="11.140625" style="2" customWidth="1"/>
    <col min="8" max="8" width="18.140625" style="2" customWidth="1"/>
    <col min="9" max="9" width="14.28515625" style="2" bestFit="1" customWidth="1"/>
    <col min="10" max="10" width="15.7109375" style="2" customWidth="1"/>
    <col min="11" max="11" width="10.5703125" style="2" customWidth="1"/>
    <col min="12" max="12" width="9.140625" style="2" customWidth="1"/>
    <col min="13" max="13" width="10.28515625" style="2" customWidth="1"/>
    <col min="14" max="19" width="9.140625" style="2" customWidth="1"/>
    <col min="20" max="26" width="8.7109375" style="2" customWidth="1"/>
    <col min="27" max="16384" width="14.42578125" style="2"/>
  </cols>
  <sheetData>
    <row r="1" spans="1:26" ht="38.450000000000003" customHeight="1" x14ac:dyDescent="0.4">
      <c r="A1" s="96" t="s">
        <v>67</v>
      </c>
      <c r="B1" s="97"/>
      <c r="C1" s="97"/>
      <c r="D1" s="97"/>
      <c r="E1" s="97"/>
      <c r="F1" s="97"/>
      <c r="G1" s="97"/>
      <c r="H1" s="97"/>
      <c r="I1" s="9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x14ac:dyDescent="0.4">
      <c r="A2" s="3"/>
      <c r="B2" s="3"/>
      <c r="C2" s="3"/>
      <c r="D2" s="4"/>
      <c r="E2" s="3"/>
      <c r="F2" s="3"/>
      <c r="G2" s="3"/>
      <c r="H2" s="3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 x14ac:dyDescent="0.3">
      <c r="A3" s="6" t="s">
        <v>0</v>
      </c>
      <c r="B3" s="6"/>
      <c r="C3" s="7" t="s">
        <v>1</v>
      </c>
      <c r="D3" s="6"/>
      <c r="E3" s="6"/>
      <c r="F3" s="6" t="s">
        <v>0</v>
      </c>
      <c r="G3" s="6"/>
      <c r="H3" s="7" t="s">
        <v>2</v>
      </c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thickBot="1" x14ac:dyDescent="0.3">
      <c r="A4" s="8" t="s">
        <v>3</v>
      </c>
      <c r="B4" s="9" t="s">
        <v>4</v>
      </c>
      <c r="C4" s="10" t="s">
        <v>5</v>
      </c>
      <c r="D4" s="11"/>
      <c r="E4" s="6"/>
      <c r="F4" s="12" t="s">
        <v>3</v>
      </c>
      <c r="G4" s="9" t="s">
        <v>4</v>
      </c>
      <c r="H4" s="13" t="s">
        <v>6</v>
      </c>
      <c r="I4" s="11"/>
      <c r="J4" s="1"/>
      <c r="K4" s="14"/>
      <c r="L4" s="1"/>
      <c r="M4" s="15"/>
      <c r="N4" s="16"/>
      <c r="O4" s="16"/>
      <c r="P4" s="16"/>
      <c r="Q4" s="15"/>
      <c r="R4" s="16"/>
      <c r="S4" s="1"/>
      <c r="T4" s="1"/>
      <c r="U4" s="1"/>
      <c r="V4" s="1"/>
      <c r="W4" s="1"/>
      <c r="X4" s="1"/>
      <c r="Y4" s="1"/>
      <c r="Z4" s="1"/>
    </row>
    <row r="5" spans="1:26" x14ac:dyDescent="0.25">
      <c r="A5" s="17">
        <v>3101</v>
      </c>
      <c r="B5" s="88">
        <v>0.191</v>
      </c>
      <c r="C5" s="18" t="s">
        <v>7</v>
      </c>
      <c r="D5" s="19">
        <f>ROUNDUP(D4*B5,0)</f>
        <v>0</v>
      </c>
      <c r="E5" s="6"/>
      <c r="F5" s="17" t="s">
        <v>8</v>
      </c>
      <c r="G5" s="92">
        <v>0.2681</v>
      </c>
      <c r="H5" s="20" t="s">
        <v>9</v>
      </c>
      <c r="I5" s="21">
        <f>ROUNDUP(I4*G5,0)</f>
        <v>0</v>
      </c>
      <c r="J5" s="1"/>
      <c r="K5" s="14"/>
      <c r="L5" s="1"/>
      <c r="M5" s="22"/>
      <c r="N5" s="22"/>
      <c r="O5" s="16"/>
      <c r="P5" s="16"/>
      <c r="Q5" s="22"/>
      <c r="R5" s="22"/>
      <c r="S5" s="1"/>
      <c r="T5" s="1"/>
      <c r="U5" s="1"/>
      <c r="V5" s="1"/>
      <c r="W5" s="1"/>
      <c r="X5" s="1"/>
      <c r="Y5" s="1"/>
      <c r="Z5" s="1"/>
    </row>
    <row r="6" spans="1:26" x14ac:dyDescent="0.25">
      <c r="A6" s="23">
        <v>3331</v>
      </c>
      <c r="B6" s="89">
        <v>1.4500000000000001E-2</v>
      </c>
      <c r="C6" s="24" t="s">
        <v>10</v>
      </c>
      <c r="D6" s="25">
        <f>ROUNDUP(D4*B6,0)</f>
        <v>0</v>
      </c>
      <c r="E6" s="6"/>
      <c r="F6" s="23" t="s">
        <v>11</v>
      </c>
      <c r="G6" s="93">
        <v>6.2E-2</v>
      </c>
      <c r="H6" s="26" t="s">
        <v>12</v>
      </c>
      <c r="I6" s="27">
        <f>ROUNDUP(I4*G6,0)</f>
        <v>0</v>
      </c>
      <c r="J6" s="1"/>
      <c r="K6" s="14"/>
      <c r="L6" s="1"/>
      <c r="M6" s="16"/>
      <c r="N6" s="28"/>
      <c r="O6" s="16"/>
      <c r="P6" s="16"/>
      <c r="Q6" s="16"/>
      <c r="R6" s="28"/>
      <c r="S6" s="1"/>
      <c r="T6" s="1"/>
      <c r="U6" s="1"/>
      <c r="V6" s="1"/>
      <c r="W6" s="1"/>
      <c r="X6" s="1"/>
      <c r="Y6" s="1"/>
      <c r="Z6" s="1"/>
    </row>
    <row r="7" spans="1:26" x14ac:dyDescent="0.25">
      <c r="A7" s="23">
        <v>3501</v>
      </c>
      <c r="B7" s="90">
        <v>5.0000000000000001E-4</v>
      </c>
      <c r="C7" s="24" t="s">
        <v>13</v>
      </c>
      <c r="D7" s="25">
        <f>ROUNDUP(D4*B7,0)</f>
        <v>0</v>
      </c>
      <c r="E7" s="6"/>
      <c r="F7" s="23" t="s">
        <v>14</v>
      </c>
      <c r="G7" s="93">
        <v>1.4500000000000001E-2</v>
      </c>
      <c r="H7" s="26" t="s">
        <v>10</v>
      </c>
      <c r="I7" s="27">
        <f>ROUNDUP(I4*G7,0)</f>
        <v>0</v>
      </c>
      <c r="J7" s="1"/>
      <c r="K7" s="14"/>
      <c r="L7" s="1"/>
      <c r="M7" s="16"/>
      <c r="N7" s="16"/>
      <c r="O7" s="16"/>
      <c r="P7" s="16"/>
      <c r="Q7" s="16"/>
      <c r="R7" s="16"/>
      <c r="S7" s="1"/>
      <c r="T7" s="1"/>
      <c r="U7" s="1"/>
      <c r="V7" s="1"/>
      <c r="W7" s="1"/>
      <c r="X7" s="1"/>
      <c r="Y7" s="1"/>
      <c r="Z7" s="1"/>
    </row>
    <row r="8" spans="1:26" x14ac:dyDescent="0.25">
      <c r="A8" s="23">
        <v>3601</v>
      </c>
      <c r="B8" s="91">
        <v>2.6724999999999999E-2</v>
      </c>
      <c r="C8" s="24" t="s">
        <v>15</v>
      </c>
      <c r="D8" s="25">
        <f>ROUNDUP(D4*B8,0)</f>
        <v>0</v>
      </c>
      <c r="E8" s="6"/>
      <c r="F8" s="23" t="s">
        <v>16</v>
      </c>
      <c r="G8" s="90">
        <v>5.0000000000000001E-4</v>
      </c>
      <c r="H8" s="26" t="s">
        <v>13</v>
      </c>
      <c r="I8" s="27">
        <f>ROUNDUP(I4*G8,0)</f>
        <v>0</v>
      </c>
      <c r="J8" s="14"/>
      <c r="K8" s="14"/>
      <c r="L8" s="1"/>
      <c r="M8" s="16"/>
      <c r="N8" s="16"/>
      <c r="O8" s="16"/>
      <c r="P8" s="16"/>
      <c r="Q8" s="16"/>
      <c r="R8" s="16"/>
      <c r="S8" s="1"/>
      <c r="T8" s="1"/>
      <c r="U8" s="1"/>
      <c r="V8" s="1"/>
      <c r="W8" s="1"/>
      <c r="X8" s="1"/>
      <c r="Y8" s="1"/>
      <c r="Z8" s="1"/>
    </row>
    <row r="9" spans="1:26" x14ac:dyDescent="0.25">
      <c r="A9" s="29" t="s">
        <v>17</v>
      </c>
      <c r="B9" s="91">
        <v>1.6413000000000001E-2</v>
      </c>
      <c r="C9" s="24" t="s">
        <v>18</v>
      </c>
      <c r="D9" s="25">
        <f>ROUNDUP(D4*B9,0)</f>
        <v>0</v>
      </c>
      <c r="E9" s="6"/>
      <c r="F9" s="23" t="s">
        <v>19</v>
      </c>
      <c r="G9" s="91">
        <v>2.6724999999999999E-2</v>
      </c>
      <c r="H9" s="26" t="s">
        <v>15</v>
      </c>
      <c r="I9" s="27">
        <f>ROUNDUP(I4*G9,0)</f>
        <v>0</v>
      </c>
      <c r="J9" s="14"/>
      <c r="K9" s="14"/>
      <c r="L9" s="1"/>
      <c r="M9" s="16"/>
      <c r="N9" s="16"/>
      <c r="O9" s="16"/>
      <c r="P9" s="16"/>
      <c r="Q9" s="16"/>
      <c r="R9" s="16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9"/>
      <c r="B10" s="30"/>
      <c r="C10" s="31"/>
      <c r="D10" s="32"/>
      <c r="E10" s="6"/>
      <c r="F10" s="23" t="s">
        <v>17</v>
      </c>
      <c r="G10" s="91">
        <v>1.6413000000000001E-2</v>
      </c>
      <c r="H10" s="26" t="s">
        <v>18</v>
      </c>
      <c r="I10" s="27">
        <f>ROUNDUP(I4*G10,0)</f>
        <v>0</v>
      </c>
      <c r="J10" s="33"/>
      <c r="K10" s="34"/>
      <c r="L10" s="1"/>
      <c r="M10" s="16"/>
      <c r="N10" s="16"/>
      <c r="O10" s="16"/>
      <c r="P10" s="16"/>
      <c r="Q10" s="16"/>
      <c r="R10" s="16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23"/>
      <c r="B11" s="24"/>
      <c r="C11" s="24" t="s">
        <v>20</v>
      </c>
      <c r="D11" s="35">
        <f>SUM(D4:D10)</f>
        <v>0</v>
      </c>
      <c r="E11" s="6"/>
      <c r="F11" s="23"/>
      <c r="G11" s="30"/>
      <c r="H11" s="36"/>
      <c r="I11" s="32"/>
      <c r="J11" s="33"/>
      <c r="K11" s="34"/>
      <c r="L11" s="1"/>
      <c r="M11" s="16"/>
      <c r="N11" s="16"/>
      <c r="O11" s="16"/>
      <c r="P11" s="16"/>
      <c r="Q11" s="37"/>
      <c r="R11" s="16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3"/>
      <c r="B12" s="24"/>
      <c r="C12" s="24"/>
      <c r="D12" s="25"/>
      <c r="E12" s="6"/>
      <c r="F12" s="23"/>
      <c r="G12" s="38"/>
      <c r="H12" s="26" t="s">
        <v>20</v>
      </c>
      <c r="I12" s="27">
        <f>SUM(I4:I11)</f>
        <v>0</v>
      </c>
      <c r="J12" s="14"/>
      <c r="K12" s="1"/>
      <c r="L12" s="1"/>
      <c r="M12" s="16"/>
      <c r="N12" s="16"/>
      <c r="O12" s="16"/>
      <c r="P12" s="16"/>
      <c r="Q12" s="16"/>
      <c r="R12" s="16"/>
      <c r="S12" s="1"/>
      <c r="T12" s="1"/>
      <c r="U12" s="1"/>
      <c r="V12" s="1"/>
      <c r="W12" s="1"/>
      <c r="X12" s="1"/>
      <c r="Y12" s="1"/>
      <c r="Z12" s="1"/>
    </row>
    <row r="13" spans="1:26" ht="15.75" thickBot="1" x14ac:dyDescent="0.3">
      <c r="A13" s="23">
        <v>3411</v>
      </c>
      <c r="B13" s="39">
        <v>21972</v>
      </c>
      <c r="C13" s="24" t="s">
        <v>21</v>
      </c>
      <c r="D13" s="45"/>
      <c r="E13" s="6"/>
      <c r="F13" s="23"/>
      <c r="G13" s="26"/>
      <c r="H13" s="26"/>
      <c r="I13" s="2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40"/>
      <c r="B14" s="40"/>
      <c r="C14" s="40"/>
      <c r="D14" s="41"/>
      <c r="E14" s="6"/>
      <c r="F14" s="42" t="s">
        <v>22</v>
      </c>
      <c r="G14" s="43">
        <v>23415</v>
      </c>
      <c r="H14" s="44" t="s">
        <v>21</v>
      </c>
      <c r="I14" s="4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6"/>
      <c r="B15" s="6"/>
      <c r="C15" s="6"/>
      <c r="D15" s="46"/>
      <c r="E15" s="6"/>
      <c r="F15" s="47"/>
      <c r="G15" s="48"/>
      <c r="H15" s="6"/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6"/>
      <c r="B16" s="6"/>
      <c r="C16" s="49" t="s">
        <v>23</v>
      </c>
      <c r="D16" s="46">
        <f>+D4</f>
        <v>0</v>
      </c>
      <c r="E16" s="6" t="s">
        <v>0</v>
      </c>
      <c r="F16" s="50"/>
      <c r="G16" s="51"/>
      <c r="H16" s="52" t="s">
        <v>23</v>
      </c>
      <c r="I16" s="14">
        <f>I4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6"/>
      <c r="B17" s="6"/>
      <c r="C17" s="49" t="s">
        <v>24</v>
      </c>
      <c r="D17" s="46">
        <f>+D13+SUM(D5:D10)</f>
        <v>0</v>
      </c>
      <c r="E17" s="6"/>
      <c r="F17" s="50"/>
      <c r="G17" s="51"/>
      <c r="H17" s="52" t="s">
        <v>24</v>
      </c>
      <c r="I17" s="53">
        <f>I14+I5+I6+I7+I8+I9+I10+I11</f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6"/>
      <c r="B18" s="54"/>
      <c r="C18" s="55"/>
      <c r="D18" s="56">
        <f>+D16+D17</f>
        <v>0</v>
      </c>
      <c r="E18" s="6"/>
      <c r="F18" s="51"/>
      <c r="G18" s="51"/>
      <c r="H18" s="52" t="s">
        <v>20</v>
      </c>
      <c r="I18" s="57">
        <f>SUM(I16:I17)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thickTop="1" x14ac:dyDescent="0.25">
      <c r="A19" s="6"/>
      <c r="B19" s="6"/>
      <c r="C19" s="6"/>
      <c r="D19" s="46"/>
      <c r="E19" s="6"/>
      <c r="F19" s="50" t="s">
        <v>0</v>
      </c>
      <c r="G19" s="50"/>
      <c r="H19" s="50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thickBot="1" x14ac:dyDescent="0.3">
      <c r="A20" s="6"/>
      <c r="B20" s="6"/>
      <c r="C20" s="6"/>
      <c r="D20" s="46"/>
      <c r="E20" s="6"/>
      <c r="F20" s="1"/>
      <c r="G20" s="1"/>
      <c r="H20" s="1"/>
      <c r="I20" s="1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 x14ac:dyDescent="0.3">
      <c r="A21" s="6"/>
      <c r="B21" s="59" t="s">
        <v>25</v>
      </c>
      <c r="C21" s="60"/>
      <c r="D21" s="61"/>
      <c r="E21" s="6"/>
      <c r="F21" s="62" t="s">
        <v>3</v>
      </c>
      <c r="G21" s="63" t="s">
        <v>4</v>
      </c>
      <c r="H21" s="64" t="s">
        <v>26</v>
      </c>
      <c r="I21" s="65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6"/>
      <c r="B22" s="66"/>
      <c r="C22" s="67"/>
      <c r="D22" s="21"/>
      <c r="E22" s="6"/>
      <c r="F22" s="17" t="s">
        <v>27</v>
      </c>
      <c r="G22" s="94">
        <v>3.7499999999999999E-2</v>
      </c>
      <c r="H22" s="20" t="s">
        <v>28</v>
      </c>
      <c r="I22" s="21">
        <f>ROUNDUP(I21*G22,0)</f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6"/>
      <c r="B23" s="68" t="s">
        <v>29</v>
      </c>
      <c r="C23" s="54"/>
      <c r="D23" s="69"/>
      <c r="E23" s="6"/>
      <c r="F23" s="23" t="s">
        <v>14</v>
      </c>
      <c r="G23" s="95">
        <v>1.4500000000000001E-2</v>
      </c>
      <c r="H23" s="26" t="s">
        <v>10</v>
      </c>
      <c r="I23" s="27">
        <f>ROUNDUP(I21*G23,0)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6"/>
      <c r="B24" s="68" t="s">
        <v>30</v>
      </c>
      <c r="C24" s="54"/>
      <c r="D24" s="70">
        <f>ROUNDUP(D23/(1+SUM(B5:B9)),0)</f>
        <v>0</v>
      </c>
      <c r="E24" s="6"/>
      <c r="F24" s="23" t="s">
        <v>16</v>
      </c>
      <c r="G24" s="90">
        <v>5.0000000000000001E-4</v>
      </c>
      <c r="H24" s="26" t="s">
        <v>13</v>
      </c>
      <c r="I24" s="27">
        <f>ROUNDUP(I21*G24,0)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6"/>
      <c r="B25" s="71"/>
      <c r="C25" s="6"/>
      <c r="D25" s="27"/>
      <c r="E25" s="6"/>
      <c r="F25" s="23" t="s">
        <v>19</v>
      </c>
      <c r="G25" s="91">
        <v>2.6724999999999999E-2</v>
      </c>
      <c r="H25" s="26" t="s">
        <v>15</v>
      </c>
      <c r="I25" s="27">
        <f>ROUNDUP(I21*G25,0)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6"/>
      <c r="B26" s="71"/>
      <c r="C26" s="6"/>
      <c r="D26" s="27"/>
      <c r="E26" s="6"/>
      <c r="F26" s="23" t="s">
        <v>17</v>
      </c>
      <c r="G26" s="91">
        <v>1.6413000000000001E-2</v>
      </c>
      <c r="H26" s="26" t="s">
        <v>18</v>
      </c>
      <c r="I26" s="27">
        <f>ROUNDUP(I21*G26,0)</f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"/>
      <c r="B27" s="71"/>
      <c r="C27" s="6"/>
      <c r="D27" s="27"/>
      <c r="E27" s="6"/>
      <c r="F27" s="72"/>
      <c r="G27" s="30"/>
      <c r="H27" s="36"/>
      <c r="I27" s="3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thickBot="1" x14ac:dyDescent="0.3">
      <c r="A28" s="6"/>
      <c r="B28" s="71"/>
      <c r="C28" s="6"/>
      <c r="D28" s="27"/>
      <c r="E28" s="6"/>
      <c r="F28" s="42"/>
      <c r="G28" s="44"/>
      <c r="H28" s="44" t="s">
        <v>20</v>
      </c>
      <c r="I28" s="73">
        <f>SUM(I21:I27)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thickBot="1" x14ac:dyDescent="0.3">
      <c r="A29" s="6"/>
      <c r="B29" s="68" t="s">
        <v>31</v>
      </c>
      <c r="C29" s="54"/>
      <c r="D29" s="69">
        <v>0</v>
      </c>
      <c r="E29" s="6"/>
      <c r="F29" s="47"/>
      <c r="G29" s="6"/>
      <c r="H29" s="6"/>
      <c r="I29" s="4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thickBot="1" x14ac:dyDescent="0.3">
      <c r="A30" s="6"/>
      <c r="B30" s="68" t="s">
        <v>30</v>
      </c>
      <c r="C30" s="54"/>
      <c r="D30" s="70">
        <f>ROUNDUP(D29/(1+SUM(G5:G10)),0)</f>
        <v>0</v>
      </c>
      <c r="E30" s="6"/>
      <c r="F30" s="59" t="s">
        <v>64</v>
      </c>
      <c r="G30" s="74"/>
      <c r="H30" s="74"/>
      <c r="I30" s="7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6"/>
      <c r="B31" s="71"/>
      <c r="C31" s="6"/>
      <c r="D31" s="27"/>
      <c r="E31" s="6"/>
      <c r="F31" s="76"/>
      <c r="G31" s="77"/>
      <c r="H31" s="77"/>
      <c r="I31" s="7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thickBot="1" x14ac:dyDescent="0.3">
      <c r="A32" s="6"/>
      <c r="B32" s="71"/>
      <c r="C32" s="6"/>
      <c r="D32" s="27"/>
      <c r="E32" s="6"/>
      <c r="F32" s="79">
        <v>0</v>
      </c>
      <c r="G32" s="80">
        <v>220</v>
      </c>
      <c r="H32" s="81"/>
      <c r="I32" s="82">
        <f>ROUNDUP(F32*220,0)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thickBot="1" x14ac:dyDescent="0.3">
      <c r="A33" s="6"/>
      <c r="B33" s="68" t="s">
        <v>32</v>
      </c>
      <c r="C33" s="54"/>
      <c r="D33" s="69">
        <v>0</v>
      </c>
      <c r="E33" s="6"/>
      <c r="F33" s="59" t="s">
        <v>33</v>
      </c>
      <c r="G33" s="74"/>
      <c r="H33" s="74"/>
      <c r="I33" s="7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6"/>
      <c r="B34" s="68" t="s">
        <v>30</v>
      </c>
      <c r="C34" s="54"/>
      <c r="D34" s="70">
        <f>ROUNDUP(D33/(1+SUM(G22:G26)),0)</f>
        <v>0</v>
      </c>
      <c r="E34" s="6"/>
      <c r="F34" s="76"/>
      <c r="G34" s="77"/>
      <c r="H34" s="77"/>
      <c r="I34" s="7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thickBot="1" x14ac:dyDescent="0.3">
      <c r="A35" s="6"/>
      <c r="B35" s="83"/>
      <c r="C35" s="84"/>
      <c r="D35" s="73"/>
      <c r="E35" s="6"/>
      <c r="F35" s="79">
        <v>0</v>
      </c>
      <c r="G35" s="80" t="s">
        <v>66</v>
      </c>
      <c r="H35" s="81"/>
      <c r="I35" s="82">
        <f>ROUNDUP(F35*55.52,0)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thickBot="1" x14ac:dyDescent="0.3">
      <c r="A36" s="1"/>
      <c r="B36" s="1"/>
      <c r="C36" s="1"/>
      <c r="D36" s="1"/>
      <c r="E36" s="1"/>
      <c r="F36" s="59" t="s">
        <v>65</v>
      </c>
      <c r="G36" s="74"/>
      <c r="H36" s="74"/>
      <c r="I36" s="7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87" customFormat="1" ht="15.75" customHeight="1" x14ac:dyDescent="0.25">
      <c r="A37" s="1"/>
      <c r="B37" s="1"/>
      <c r="C37" s="1"/>
      <c r="D37" s="1"/>
      <c r="E37" s="1"/>
      <c r="F37" s="76"/>
      <c r="G37" s="77"/>
      <c r="H37" s="77"/>
      <c r="I37" s="7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87" customFormat="1" ht="15.75" customHeight="1" thickBot="1" x14ac:dyDescent="0.3">
      <c r="A38" s="1"/>
      <c r="B38" s="1"/>
      <c r="C38" s="1"/>
      <c r="D38" s="1"/>
      <c r="E38" s="1"/>
      <c r="F38" s="79">
        <v>0</v>
      </c>
      <c r="G38" s="80">
        <v>220</v>
      </c>
      <c r="H38" s="81"/>
      <c r="I38" s="82">
        <f>ROUNDUP(F38*220,0)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87" customFormat="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87" customFormat="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98" t="s">
        <v>34</v>
      </c>
      <c r="B43" s="99"/>
      <c r="C43" s="99"/>
      <c r="D43" s="99"/>
      <c r="E43" s="99"/>
      <c r="F43" s="99"/>
      <c r="G43" s="99"/>
      <c r="H43" s="99"/>
      <c r="I43" s="9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85" t="s">
        <v>35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 t="s">
        <v>36</v>
      </c>
      <c r="B45" s="1" t="s">
        <v>37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 t="s">
        <v>38</v>
      </c>
      <c r="B46" s="1" t="s">
        <v>39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86" t="s">
        <v>40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 t="s">
        <v>41</v>
      </c>
      <c r="B48" s="1" t="s">
        <v>42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86" t="s">
        <v>43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 t="s">
        <v>44</v>
      </c>
      <c r="B50" s="1" t="s">
        <v>45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 t="s">
        <v>46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86" t="s">
        <v>47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8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85" t="s">
        <v>48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 t="s">
        <v>49</v>
      </c>
      <c r="B55" s="1" t="s">
        <v>37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 t="s">
        <v>50</v>
      </c>
      <c r="B56" s="1" t="s">
        <v>51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86" t="s">
        <v>52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 t="s">
        <v>53</v>
      </c>
      <c r="B58" s="1" t="s">
        <v>54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86" t="s">
        <v>55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 t="s">
        <v>56</v>
      </c>
      <c r="B60" s="1" t="s">
        <v>57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 t="s">
        <v>58</v>
      </c>
      <c r="B61" s="1" t="s">
        <v>45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 t="s">
        <v>46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86" t="s">
        <v>59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98" t="s">
        <v>60</v>
      </c>
      <c r="B65" s="99"/>
      <c r="C65" s="99"/>
      <c r="D65" s="99"/>
      <c r="E65" s="99"/>
      <c r="F65" s="99"/>
      <c r="G65" s="99"/>
      <c r="H65" s="99"/>
      <c r="I65" s="9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 t="s">
        <v>61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 t="s">
        <v>62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 t="s">
        <v>63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3">
    <mergeCell ref="A1:I1"/>
    <mergeCell ref="A43:I43"/>
    <mergeCell ref="A65:I65"/>
  </mergeCells>
  <pageMargins left="0.7" right="0.7" top="0.75" bottom="0.75" header="0" footer="0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Calculator</vt:lpstr>
    </vt:vector>
  </TitlesOfParts>
  <Company>Rialto Unified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Albiso</dc:creator>
  <cp:lastModifiedBy>Nicole Albiso</cp:lastModifiedBy>
  <cp:lastPrinted>2025-05-05T17:14:19Z</cp:lastPrinted>
  <dcterms:created xsi:type="dcterms:W3CDTF">2023-06-21T20:17:27Z</dcterms:created>
  <dcterms:modified xsi:type="dcterms:W3CDTF">2025-05-28T23:51:19Z</dcterms:modified>
</cp:coreProperties>
</file>